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<sst xmlns="http://schemas.openxmlformats.org/spreadsheetml/2006/main" count="277" uniqueCount="209">
  <si>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</si>
  <si>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</si>
  <si>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</si>
  <si>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</si>
  <si>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</si>
  <si>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</si>
  <si>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</si>
  <si>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</si>
  <si>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</si>
  <si>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</si>
  <si>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</si>
  <si>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</si>
  <si>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</si>
  <si>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</si>
  <si>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</si>
  <si>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</si>
  <si>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</si>
  <si>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</si>
  <si>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</si>
  <si>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</si>
  <si>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</si>
  <si>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</si>
  <si>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</si>
  <si>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</si>
  <si>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</si>
  <si>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</si>
  <si>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</si>
  <si>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</si>
  <si>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</si>
  <si>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</si>
  <si>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</si>
  <si>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</si>
  <si>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</si>
  <si>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</si>
  <si>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</si>
  <si>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</si>
  <si>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</si>
  <si>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</si>
  <si>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</si>
  <si>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</si>
  <si>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</si>
  <si>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</si>
  <si>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</si>
  <si>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</si>
  <si>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</si>
  <si>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</si>
  <si>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</si>
  <si>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</si>
  <si>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</si>
  <si>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</si>
  <si>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</si>
  <si>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</si>
  <si>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</si>
  <si>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</si>
  <si>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</si>
  <si>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</si>
  <si>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</si>
  <si>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</si>
  <si>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</si>
  <si>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</si>
  <si>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</si>
  <si>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</si>
  <si>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</si>
  <si>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</si>
  <si>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</si>
  <si>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</si>
  <si>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</si>
  <si>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</si>
  <si>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</si>
  <si>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</si>
  <si>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</si>
  <si>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</si>
  <si>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</si>
  <si>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</si>
  <si>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</si>
  <si>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</si>
  <si>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</si>
  <si>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</si>
  <si>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</si>
  <si>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</si>
  <si>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</si>
  <si>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</si>
  <si>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</si>
  <si>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</si>
  <si>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</si>
  <si>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</si>
  <si>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</si>
  <si>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</si>
  <si>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</si>
  <si>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</si>
  <si>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</si>
  <si>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</si>
  <si>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</si>
  <si>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</si>
  <si>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</si>
  <si>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</si>
  <si>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</si>
  <si>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</si>
  <si>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</si>
  <si>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</si>
  <si>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</si>
  <si>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</si>
  <si>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</si>
  <si>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</si>
  <si>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</si>
  <si>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</si>
  <si>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</si>
  <si>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</si>
  <si>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</si>
  <si>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</si>
  <si>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</si>
  <si>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</si>
  <si>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</si>
  <si>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</si>
  <si>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</si>
  <si>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</si>
  <si>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</si>
  <si>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</si>
  <si>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</si>
  <si>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</si>
  <si>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</si>
  <si>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</si>
  <si>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</si>
  <si>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</si>
  <si>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</si>
  <si>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</si>
  <si>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</si>
  <si>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</si>
  <si>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</si>
  <si>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</si>
  <si>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</si>
  <si>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</si>
  <si>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</si>
  <si>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</si>
  <si>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</si>
  <si>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</si>
  <si>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</si>
  <si>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</si>
  <si>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</si>
  <si>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</si>
  <si>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</si>
  <si>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</si>
  <si>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</si>
  <si>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</si>
  <si>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</si>
  <si>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</si>
  <si>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</si>
  <si>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</si>
  <si>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</si>
  <si>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</si>
  <si>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</si>
  <si>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</si>
  <si>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</si>
  <si>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</si>
  <si>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</si>
  <si>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</si>
  <si>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</si>
  <si>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</si>
  <si>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</si>
  <si>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</si>
  <si>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</si>
  <si>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</si>
  <si>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</si>
  <si>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</si>
  <si>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</si>
  <si>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</si>
  <si>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</si>
  <si>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</si>
  <si>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</si>
  <si>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</si>
  <si>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</si>
  <si>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</si>
  <si>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</si>
  <si>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</si>
  <si>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</si>
  <si>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</si>
  <si>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</si>
  <si>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</si>
  <si>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</si>
  <si>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</si>
  <si>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</si>
  <si>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</si>
  <si>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</si>
  <si>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</si>
  <si>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</si>
  <si>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</si>
  <si>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</si>
  <si>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</si>
  <si>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</si>
  <si>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</si>
  <si>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</si>
  <si>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</si>
  <si>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</si>
  <si>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</si>
  <si>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</si>
  <si>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</si>
  <si>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</si>
  <si>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</si>
  <si>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</si>
  <si>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</si>
  <si>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</si>
  <si>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</si>
  <si>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Віньковецький районний суд Хмельницької області</t>
  </si>
  <si>
    <t>32500.смт. Віньківці.вул. Лесі Українки 2</t>
  </si>
  <si>
    <t>Доручення судів України / іноземних судів</t>
  </si>
  <si>
    <t xml:space="preserve">Розглянуто справ судом присяжних </t>
  </si>
  <si>
    <t>О.М. Волкова</t>
  </si>
  <si>
    <t>Я.А. Антошків</t>
  </si>
  <si>
    <t>9 січня 2020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</si>
</sst>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&amp;LD4462291&amp;C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141</v>
      </c>
      <c r="F6" s="90">
        <v>113</v>
      </c>
      <c r="G6" s="90">
        <v>1</v>
      </c>
      <c r="H6" s="90">
        <v>118</v>
      </c>
      <c r="I6" s="90" t="s">
        <v>172</v>
      </c>
      <c r="J6" s="90">
        <v>23</v>
      </c>
      <c r="K6" s="91">
        <v>4</v>
      </c>
      <c r="L6" s="101">
        <f>E6-F6</f>
        <v>28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405</v>
      </c>
      <c r="F7" s="90">
        <v>405</v>
      </c>
      <c r="G7" s="90">
        <v>1</v>
      </c>
      <c r="H7" s="90">
        <v>403</v>
      </c>
      <c r="I7" s="90">
        <v>357</v>
      </c>
      <c r="J7" s="90">
        <v>2</v>
      </c>
      <c r="K7" s="91"/>
      <c r="L7" s="101">
        <f>E7-F7</f>
        <v>0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44</v>
      </c>
      <c r="F9" s="90">
        <v>40</v>
      </c>
      <c r="G9" s="90"/>
      <c r="H9" s="90">
        <v>42</v>
      </c>
      <c r="I9" s="90">
        <v>38</v>
      </c>
      <c r="J9" s="90">
        <v>2</v>
      </c>
      <c r="K9" s="91"/>
      <c r="L9" s="101">
        <f>E9-F9</f>
        <v>4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17</v>
      </c>
      <c r="F12" s="90">
        <v>17</v>
      </c>
      <c r="G12" s="90"/>
      <c r="H12" s="90">
        <v>16</v>
      </c>
      <c r="I12" s="90">
        <v>16</v>
      </c>
      <c r="J12" s="90">
        <v>1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1</v>
      </c>
      <c r="F14" s="90">
        <v>1</v>
      </c>
      <c r="G14" s="90"/>
      <c r="H14" s="90">
        <v>1</v>
      </c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608</v>
      </c>
      <c r="F15" s="104">
        <f>SUM(F6:F14)</f>
        <v>576</v>
      </c>
      <c r="G15" s="104">
        <f>SUM(G6:G14)</f>
        <v>2</v>
      </c>
      <c r="H15" s="104">
        <f>SUM(H6:H14)</f>
        <v>580</v>
      </c>
      <c r="I15" s="104">
        <f>SUM(I6:I14)</f>
        <v>411</v>
      </c>
      <c r="J15" s="104">
        <f>SUM(J6:J14)</f>
        <v>28</v>
      </c>
      <c r="K15" s="104">
        <f>SUM(K6:K14)</f>
        <v>4</v>
      </c>
      <c r="L15" s="101">
        <f>E15-F15</f>
        <v>32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10</v>
      </c>
      <c r="F16" s="92">
        <v>10</v>
      </c>
      <c r="G16" s="92"/>
      <c r="H16" s="92">
        <v>10</v>
      </c>
      <c r="I16" s="92">
        <v>8</v>
      </c>
      <c r="J16" s="92"/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11</v>
      </c>
      <c r="F17" s="92">
        <v>10</v>
      </c>
      <c r="G17" s="92">
        <v>1</v>
      </c>
      <c r="H17" s="92">
        <v>11</v>
      </c>
      <c r="I17" s="92">
        <v>7</v>
      </c>
      <c r="J17" s="92"/>
      <c r="K17" s="91"/>
      <c r="L17" s="101">
        <f>E17-F17</f>
        <v>1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14</v>
      </c>
      <c r="F19" s="91">
        <v>12</v>
      </c>
      <c r="G19" s="91"/>
      <c r="H19" s="91">
        <v>14</v>
      </c>
      <c r="I19" s="91">
        <v>13</v>
      </c>
      <c r="J19" s="91"/>
      <c r="K19" s="91"/>
      <c r="L19" s="101">
        <f>E19-F19</f>
        <v>2</v>
      </c>
    </row>
    <row r="20" spans="1:12" ht="24" customHeight="1">
      <c r="A20" s="174"/>
      <c r="B20" s="164" t="s">
        <v>179</v>
      </c>
      <c r="C20" s="165"/>
      <c r="D20" s="43">
        <v>15</v>
      </c>
      <c r="E20" s="91">
        <v>2</v>
      </c>
      <c r="F20" s="91">
        <v>2</v>
      </c>
      <c r="G20" s="91">
        <v>1</v>
      </c>
      <c r="H20" s="91">
        <v>1</v>
      </c>
      <c r="I20" s="91"/>
      <c r="J20" s="91">
        <v>1</v>
      </c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>
        <v>1</v>
      </c>
      <c r="F22" s="91">
        <v>1</v>
      </c>
      <c r="G22" s="91"/>
      <c r="H22" s="91">
        <v>1</v>
      </c>
      <c r="I22" s="91">
        <v>1</v>
      </c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30</v>
      </c>
      <c r="F24" s="91">
        <v>27</v>
      </c>
      <c r="G24" s="91">
        <v>2</v>
      </c>
      <c r="H24" s="91">
        <v>29</v>
      </c>
      <c r="I24" s="91">
        <v>21</v>
      </c>
      <c r="J24" s="91">
        <v>1</v>
      </c>
      <c r="K24" s="91"/>
      <c r="L24" s="101">
        <f>E24-F24</f>
        <v>3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67</v>
      </c>
      <c r="F25" s="91">
        <v>62</v>
      </c>
      <c r="G25" s="91"/>
      <c r="H25" s="91">
        <v>66</v>
      </c>
      <c r="I25" s="91">
        <v>52</v>
      </c>
      <c r="J25" s="91">
        <v>1</v>
      </c>
      <c r="K25" s="91"/>
      <c r="L25" s="101">
        <f>E25-F25</f>
        <v>5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4</v>
      </c>
      <c r="F26" s="91">
        <v>4</v>
      </c>
      <c r="G26" s="91"/>
      <c r="H26" s="91">
        <v>4</v>
      </c>
      <c r="I26" s="91">
        <v>4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322</v>
      </c>
      <c r="F27" s="91">
        <v>304</v>
      </c>
      <c r="G27" s="91">
        <v>1</v>
      </c>
      <c r="H27" s="91">
        <v>309</v>
      </c>
      <c r="I27" s="91">
        <v>293</v>
      </c>
      <c r="J27" s="91">
        <v>13</v>
      </c>
      <c r="K27" s="91"/>
      <c r="L27" s="101">
        <f>E27-F27</f>
        <v>18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416</v>
      </c>
      <c r="F28" s="91">
        <v>300</v>
      </c>
      <c r="G28" s="91">
        <v>2</v>
      </c>
      <c r="H28" s="91">
        <v>347</v>
      </c>
      <c r="I28" s="91">
        <v>288</v>
      </c>
      <c r="J28" s="91">
        <v>69</v>
      </c>
      <c r="K28" s="91"/>
      <c r="L28" s="101">
        <f>E28-F28</f>
        <v>116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40</v>
      </c>
      <c r="F29" s="91">
        <v>40</v>
      </c>
      <c r="G29" s="91"/>
      <c r="H29" s="91">
        <v>40</v>
      </c>
      <c r="I29" s="91">
        <v>33</v>
      </c>
      <c r="J29" s="91"/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36</v>
      </c>
      <c r="F30" s="91">
        <v>33</v>
      </c>
      <c r="G30" s="91"/>
      <c r="H30" s="91">
        <v>32</v>
      </c>
      <c r="I30" s="91">
        <v>29</v>
      </c>
      <c r="J30" s="91">
        <v>4</v>
      </c>
      <c r="K30" s="91"/>
      <c r="L30" s="101">
        <f>E30-F30</f>
        <v>3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1</v>
      </c>
      <c r="F31" s="91">
        <v>1</v>
      </c>
      <c r="G31" s="91"/>
      <c r="H31" s="91">
        <v>1</v>
      </c>
      <c r="I31" s="91"/>
      <c r="J31" s="91"/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2</v>
      </c>
      <c r="F32" s="91"/>
      <c r="G32" s="91"/>
      <c r="H32" s="91">
        <v>2</v>
      </c>
      <c r="I32" s="91"/>
      <c r="J32" s="91"/>
      <c r="K32" s="91"/>
      <c r="L32" s="101">
        <f>E32-F32</f>
        <v>2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13</v>
      </c>
      <c r="F36" s="91">
        <v>12</v>
      </c>
      <c r="G36" s="91"/>
      <c r="H36" s="91">
        <v>13</v>
      </c>
      <c r="I36" s="91">
        <v>11</v>
      </c>
      <c r="J36" s="91"/>
      <c r="K36" s="91"/>
      <c r="L36" s="101">
        <f>E36-F36</f>
        <v>1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575</v>
      </c>
      <c r="F40" s="91">
        <v>448</v>
      </c>
      <c r="G40" s="91">
        <v>2</v>
      </c>
      <c r="H40" s="91">
        <v>488</v>
      </c>
      <c r="I40" s="91">
        <v>384</v>
      </c>
      <c r="J40" s="91">
        <v>87</v>
      </c>
      <c r="K40" s="91"/>
      <c r="L40" s="101">
        <f>E40-F40</f>
        <v>127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451</v>
      </c>
      <c r="F41" s="91">
        <v>431</v>
      </c>
      <c r="G41" s="91"/>
      <c r="H41" s="91">
        <v>440</v>
      </c>
      <c r="I41" s="91" t="s">
        <v>172</v>
      </c>
      <c r="J41" s="91">
        <v>11</v>
      </c>
      <c r="K41" s="91"/>
      <c r="L41" s="101">
        <f>E41-F41</f>
        <v>20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12</v>
      </c>
      <c r="F42" s="91">
        <v>12</v>
      </c>
      <c r="G42" s="91"/>
      <c r="H42" s="91">
        <v>12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4</v>
      </c>
      <c r="F43" s="91">
        <v>4</v>
      </c>
      <c r="G43" s="91"/>
      <c r="H43" s="91">
        <v>4</v>
      </c>
      <c r="I43" s="91">
        <v>3</v>
      </c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6</v>
      </c>
      <c r="F44" s="91">
        <v>6</v>
      </c>
      <c r="G44" s="91"/>
      <c r="H44" s="91">
        <v>5</v>
      </c>
      <c r="I44" s="91">
        <v>3</v>
      </c>
      <c r="J44" s="91">
        <v>1</v>
      </c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461</v>
      </c>
      <c r="F45" s="91">
        <f aca="true" t="shared" si="0" ref="F45:K45">F41+F43+F44</f>
        <v>441</v>
      </c>
      <c r="G45" s="91">
        <f t="shared" si="0"/>
        <v>0</v>
      </c>
      <c r="H45" s="91">
        <f t="shared" si="0"/>
        <v>449</v>
      </c>
      <c r="I45" s="91">
        <f>I43+I44</f>
        <v>6</v>
      </c>
      <c r="J45" s="91">
        <f t="shared" si="0"/>
        <v>12</v>
      </c>
      <c r="K45" s="91">
        <f t="shared" si="0"/>
        <v>0</v>
      </c>
      <c r="L45" s="101">
        <f>E45-F45</f>
        <v>20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1674</v>
      </c>
      <c r="F46" s="91">
        <f aca="true" t="shared" si="1" ref="F46:K46">F15+F24+F40+F45</f>
        <v>1492</v>
      </c>
      <c r="G46" s="91">
        <f t="shared" si="1"/>
        <v>6</v>
      </c>
      <c r="H46" s="91">
        <f t="shared" si="1"/>
        <v>1546</v>
      </c>
      <c r="I46" s="91">
        <f t="shared" si="1"/>
        <v>822</v>
      </c>
      <c r="J46" s="91">
        <f t="shared" si="1"/>
        <v>128</v>
      </c>
      <c r="K46" s="91">
        <f t="shared" si="1"/>
        <v>4</v>
      </c>
      <c r="L46" s="101">
        <f>E46-F46</f>
        <v>182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&amp;LD4462291&amp;CФорма № 1-мзс, Підрозділ: Віньковецький районний суд Хмельницької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2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2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21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2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6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2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2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1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1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/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96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1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8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44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3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196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13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2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44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4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3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8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3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&amp;LD4462291&amp;CФорма № 1-мзс, Підрозділ: Віньковецький районний суд Хмельницької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118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62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21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55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1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1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>
        <v>2</v>
      </c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28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291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45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7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6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2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6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30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13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5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32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446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129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5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4066505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1641432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1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4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108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21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555</v>
      </c>
      <c r="F55" s="96">
        <v>22</v>
      </c>
      <c r="G55" s="96">
        <v>3</v>
      </c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26</v>
      </c>
      <c r="F56" s="96">
        <v>3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359</v>
      </c>
      <c r="F57" s="96">
        <v>127</v>
      </c>
      <c r="G57" s="96">
        <v>1</v>
      </c>
      <c r="H57" s="96">
        <v>1</v>
      </c>
      <c r="I57" s="96"/>
    </row>
    <row r="58" spans="1:9" ht="13.5" customHeight="1">
      <c r="A58" s="203" t="s">
        <v>111</v>
      </c>
      <c r="B58" s="203"/>
      <c r="C58" s="203"/>
      <c r="D58" s="203"/>
      <c r="E58" s="96">
        <v>443</v>
      </c>
      <c r="F58" s="96">
        <v>6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569</v>
      </c>
      <c r="G62" s="118">
        <v>2581511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403</v>
      </c>
      <c r="G63" s="119">
        <v>2075319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166</v>
      </c>
      <c r="G64" s="119">
        <v>506192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177</v>
      </c>
      <c r="G65" s="120">
        <v>82228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&amp;LD4462291&amp;CФорма № 1-мзс, Підрозділ: Віньковецький районний суд Хмельницької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3.125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14.285714285714286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0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103.61930294906166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773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837</v>
      </c>
    </row>
    <row r="11" spans="1:4" ht="16.5" customHeight="1">
      <c r="A11" s="226" t="s">
        <v>63</v>
      </c>
      <c r="B11" s="228"/>
      <c r="C11" s="14">
        <v>9</v>
      </c>
      <c r="D11" s="94">
        <v>37</v>
      </c>
    </row>
    <row r="12" spans="1:4" ht="16.5" customHeight="1">
      <c r="A12" s="318" t="s">
        <v>106</v>
      </c>
      <c r="B12" s="318"/>
      <c r="C12" s="14">
        <v>10</v>
      </c>
      <c r="D12" s="94">
        <v>15</v>
      </c>
    </row>
    <row r="13" spans="1:4" ht="16.5" customHeight="1">
      <c r="A13" s="318" t="s">
        <v>31</v>
      </c>
      <c r="B13" s="318"/>
      <c r="C13" s="14">
        <v>11</v>
      </c>
      <c r="D13" s="94">
        <v>39</v>
      </c>
    </row>
    <row r="14" spans="1:4" ht="16.5" customHeight="1">
      <c r="A14" s="318" t="s">
        <v>107</v>
      </c>
      <c r="B14" s="318"/>
      <c r="C14" s="14">
        <v>12</v>
      </c>
      <c r="D14" s="94">
        <v>74</v>
      </c>
    </row>
    <row r="15" spans="1:4" ht="16.5" customHeight="1">
      <c r="A15" s="318" t="s">
        <v>111</v>
      </c>
      <c r="B15" s="318"/>
      <c r="C15" s="14">
        <v>13</v>
      </c>
      <c r="D15" s="94">
        <v>26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&amp;LD4462291&amp;CФорма № 1-мзс, Підрозділ: Віньковецький районний суд Хмельницької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2018-03-28T07:45:37Z</cp:lastPrinted>
  <dcterms:created xsi:type="dcterms:W3CDTF">2004-04-20T14:33:35Z</dcterms:created>
  <dcterms:modified xsi:type="dcterms:W3CDTF">2020-01-31T12:48:26Z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1-мзс_00670_4.2019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D4462291</vt:lpwstr>
  </property>
  <property fmtid="{D5CDD505-2E9C-101B-9397-08002B2CF9AE}" pid="9" name="Підрозділ">
    <vt:lpwstr>Віньковецький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917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